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020" activeTab="0"/>
  </bookViews>
  <sheets>
    <sheet name="综合损益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<sst xmlns="http://schemas.openxmlformats.org/spreadsheetml/2006/main" count="27" uniqueCount="23">
  <si>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r>
      <rPr>
        <sz val="12"/>
        <color indexed="8"/>
        <rFont val="新細明體"/>
        <family val="1"/>
      </rPr>
      <t>中远海运港口有限公司</t>
    </r>
  </si>
  <si>
    <r>
      <t>(</t>
    </r>
    <r>
      <rPr>
        <sz val="12"/>
        <color indexed="8"/>
        <rFont val="新細明體"/>
        <family val="1"/>
      </rPr>
      <t>千美元</t>
    </r>
    <r>
      <rPr>
        <sz val="12"/>
        <color indexed="8"/>
        <rFont val="Times New Roman"/>
        <family val="1"/>
      </rPr>
      <t>)</t>
    </r>
  </si>
  <si>
    <r>
      <t>2015</t>
    </r>
    <r>
      <rPr>
        <u val="single"/>
        <sz val="12"/>
        <color indexed="8"/>
        <rFont val="新細明體"/>
        <family val="1"/>
      </rPr>
      <t>年</t>
    </r>
  </si>
  <si>
    <r>
      <t>2016</t>
    </r>
    <r>
      <rPr>
        <u val="single"/>
        <sz val="12"/>
        <color indexed="8"/>
        <rFont val="新細明體"/>
        <family val="1"/>
      </rPr>
      <t>年</t>
    </r>
  </si>
  <si>
    <r>
      <t>2017</t>
    </r>
    <r>
      <rPr>
        <u val="single"/>
        <sz val="12"/>
        <color indexed="8"/>
        <rFont val="新細明體"/>
        <family val="1"/>
      </rPr>
      <t>年</t>
    </r>
  </si>
  <si>
    <r>
      <t>2018</t>
    </r>
    <r>
      <rPr>
        <u val="single"/>
        <sz val="12"/>
        <color indexed="8"/>
        <rFont val="新細明體"/>
        <family val="1"/>
      </rPr>
      <t>年</t>
    </r>
  </si>
  <si>
    <r>
      <t>2019</t>
    </r>
    <r>
      <rPr>
        <u val="single"/>
        <sz val="12"/>
        <color indexed="8"/>
        <rFont val="新細明體"/>
        <family val="1"/>
      </rPr>
      <t>年</t>
    </r>
  </si>
  <si>
    <r>
      <t>2020</t>
    </r>
    <r>
      <rPr>
        <u val="single"/>
        <sz val="12"/>
        <color indexed="8"/>
        <rFont val="新細明體"/>
        <family val="1"/>
      </rPr>
      <t>年</t>
    </r>
  </si>
  <si>
    <r>
      <t>2021</t>
    </r>
    <r>
      <rPr>
        <u val="single"/>
        <sz val="12"/>
        <color indexed="8"/>
        <rFont val="新細明體"/>
        <family val="1"/>
      </rPr>
      <t>年</t>
    </r>
  </si>
  <si>
    <r>
      <t>2022</t>
    </r>
    <r>
      <rPr>
        <u val="single"/>
        <sz val="12"/>
        <color indexed="8"/>
        <rFont val="新細明體"/>
        <family val="1"/>
      </rPr>
      <t>年</t>
    </r>
    <r>
      <rPr>
        <u val="single"/>
        <sz val="12"/>
        <color indexed="8"/>
        <rFont val="Times New Roman"/>
        <family val="1"/>
      </rPr>
      <t>(</t>
    </r>
    <r>
      <rPr>
        <u val="single"/>
        <sz val="12"/>
        <color indexed="8"/>
        <rFont val="Microsoft YaHei"/>
        <family val="2"/>
      </rPr>
      <t>重列</t>
    </r>
    <r>
      <rPr>
        <u val="single"/>
        <sz val="12"/>
        <color indexed="8"/>
        <rFont val="Times New Roman"/>
        <family val="1"/>
      </rPr>
      <t>)</t>
    </r>
  </si>
  <si>
    <r>
      <t>202</t>
    </r>
    <r>
      <rPr>
        <u val="single"/>
        <sz val="12"/>
        <color indexed="8"/>
        <rFont val="Times New Roman"/>
        <family val="1"/>
      </rPr>
      <t>3</t>
    </r>
    <r>
      <rPr>
        <u val="single"/>
        <sz val="12"/>
        <color indexed="8"/>
        <rFont val="新細明體"/>
        <family val="1"/>
      </rPr>
      <t>年</t>
    </r>
  </si>
  <si>
    <r>
      <rPr>
        <sz val="12"/>
        <color indexed="8"/>
        <rFont val="新細明體"/>
        <family val="1"/>
      </rPr>
      <t>收入</t>
    </r>
  </si>
  <si>
    <r>
      <rPr>
        <sz val="12"/>
        <color indexed="8"/>
        <rFont val="新細明體"/>
        <family val="1"/>
      </rPr>
      <t>增长</t>
    </r>
  </si>
  <si>
    <r>
      <rPr>
        <sz val="12"/>
        <color indexed="8"/>
        <rFont val="新細明體"/>
        <family val="1"/>
      </rPr>
      <t>销售成本</t>
    </r>
  </si>
  <si>
    <r>
      <rPr>
        <sz val="12"/>
        <color indexed="8"/>
        <rFont val="新細明體"/>
        <family val="1"/>
      </rPr>
      <t>毛利</t>
    </r>
  </si>
  <si>
    <r>
      <rPr>
        <sz val="12"/>
        <color indexed="8"/>
        <rFont val="新細明體"/>
        <family val="1"/>
      </rPr>
      <t>毛利率</t>
    </r>
  </si>
  <si>
    <r>
      <rPr>
        <sz val="12"/>
        <color indexed="8"/>
        <rFont val="新細明體"/>
        <family val="1"/>
      </rPr>
      <t>经营利润</t>
    </r>
  </si>
  <si>
    <r>
      <rPr>
        <sz val="12"/>
        <color indexed="8"/>
        <rFont val="新細明體"/>
        <family val="1"/>
      </rPr>
      <t>经营利润率</t>
    </r>
  </si>
  <si>
    <r>
      <rPr>
        <sz val="12"/>
        <color indexed="8"/>
        <rFont val="新細明體"/>
        <family val="1"/>
      </rPr>
      <t>年度利润</t>
    </r>
  </si>
  <si>
    <r>
      <rPr>
        <sz val="12"/>
        <color indexed="8"/>
        <rFont val="新細明體"/>
        <family val="1"/>
      </rPr>
      <t>净利润率</t>
    </r>
  </si>
  <si>
    <r>
      <rPr>
        <sz val="12"/>
        <color indexed="8"/>
        <rFont val="新細明體"/>
        <family val="1"/>
      </rPr>
      <t>应占利润</t>
    </r>
    <r>
      <rPr>
        <sz val="12"/>
        <color indexed="8"/>
        <rFont val="Times New Roman"/>
        <family val="1"/>
      </rPr>
      <t>:</t>
    </r>
  </si>
  <si>
    <r>
      <rPr>
        <sz val="12"/>
        <color indexed="8"/>
        <rFont val="新細明體"/>
        <family val="1"/>
      </rPr>
      <t>本公司股权持有人</t>
    </r>
  </si>
  <si>
    <r>
      <rPr>
        <sz val="12"/>
        <color indexed="8"/>
        <rFont val="新細明體"/>
        <family val="1"/>
      </rPr>
      <t>非控制股东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</si>
</sst>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%"/>
    <numFmt numFmtId="185" formatCode="_(* #,##0.00_);_(* \(#,##0.00\);_(* \-??_);_(@_)"/>
    <numFmt numFmtId="186" formatCode="_(* #,##0_);_(* \(#,##0\);_(* \-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 Unicode MS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u val="single"/>
      <sz val="12"/>
      <color indexed="8"/>
      <name val="新細明體"/>
      <family val="1"/>
    </font>
    <font>
      <sz val="9"/>
      <name val="細明體"/>
      <family val="3"/>
    </font>
    <font>
      <sz val="12"/>
      <color indexed="8"/>
      <name val="????"/>
      <family val="1"/>
    </font>
    <font>
      <u val="single"/>
      <sz val="10"/>
      <color indexed="25"/>
      <name val="Arial Unicode MS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 Unicode MS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Microsoft YaHe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0"/>
      <color theme="11"/>
      <name val="Arial Unicode MS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0"/>
      <color theme="10"/>
      <name val="Arial Unicode MS"/>
      <family val="2"/>
    </font>
    <font>
      <sz val="12"/>
      <color theme="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0" fillId="20" borderId="0" applyNumberFormat="0" applyBorder="0" applyAlignment="0" applyProtection="0"/>
    <xf numFmtId="0" fontId="0" fillId="21" borderId="1" applyNumberFormat="0" applyFont="0" applyAlignment="0" applyProtection="0"/>
    <xf numFmtId="185" fontId="2" fillId="0" borderId="0">
      <alignment vertical="center"/>
      <protection/>
    </xf>
    <xf numFmtId="185" fontId="2" fillId="0" borderId="0">
      <alignment vertical="center"/>
      <protection/>
    </xf>
    <xf numFmtId="185" fontId="5" fillId="0" borderId="0">
      <alignment vertical="center"/>
      <protection/>
    </xf>
    <xf numFmtId="181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6" applyNumberFormat="0" applyAlignment="0" applyProtection="0"/>
    <xf numFmtId="9" fontId="2" fillId="0" borderId="0">
      <alignment vertical="center"/>
      <protection/>
    </xf>
    <xf numFmtId="9" fontId="2" fillId="0" borderId="0">
      <alignment vertical="center"/>
      <protection/>
    </xf>
    <xf numFmtId="9" fontId="5" fillId="0" borderId="0">
      <alignment vertical="center"/>
      <protection/>
    </xf>
    <xf numFmtId="0" fontId="40" fillId="25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25" borderId="8" applyNumberFormat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25" fillId="0" borderId="0" xfId="35" applyNumberFormat="1" applyFont="1">
      <alignment vertical="center"/>
      <protection/>
    </xf>
    <xf numFmtId="184" fontId="25" fillId="0" borderId="0" xfId="35" applyNumberFormat="1" applyFont="1">
      <alignment vertical="center"/>
      <protection/>
    </xf>
    <xf numFmtId="0" fontId="25" fillId="0" borderId="0" xfId="35" applyFont="1">
      <alignment vertical="center"/>
      <protection/>
    </xf>
    <xf numFmtId="37" fontId="25" fillId="0" borderId="0" xfId="35" applyNumberFormat="1" applyFont="1">
      <alignment vertical="center"/>
      <protection/>
    </xf>
    <xf numFmtId="0" fontId="25" fillId="0" borderId="0" xfId="33" applyFont="1">
      <alignment vertical="center"/>
      <protection/>
    </xf>
    <xf numFmtId="0" fontId="26" fillId="0" borderId="0" xfId="33" applyFont="1" applyAlignment="1">
      <alignment horizontal="center" vertical="center"/>
      <protection/>
    </xf>
    <xf numFmtId="37" fontId="25" fillId="0" borderId="0" xfId="33" applyNumberFormat="1" applyFont="1">
      <alignment vertical="center"/>
      <protection/>
    </xf>
    <xf numFmtId="3" fontId="25" fillId="0" borderId="0" xfId="33" applyNumberFormat="1" applyFont="1">
      <alignment vertical="center"/>
      <protection/>
    </xf>
    <xf numFmtId="0" fontId="27" fillId="0" borderId="0" xfId="33" applyFont="1">
      <alignment vertical="center"/>
      <protection/>
    </xf>
    <xf numFmtId="184" fontId="25" fillId="0" borderId="0" xfId="52" applyNumberFormat="1" applyFont="1" applyFill="1" applyBorder="1" applyAlignment="1" applyProtection="1">
      <alignment vertical="center"/>
      <protection/>
    </xf>
    <xf numFmtId="184" fontId="25" fillId="0" borderId="0" xfId="33" applyNumberFormat="1" applyFont="1">
      <alignment vertical="center"/>
      <protection/>
    </xf>
    <xf numFmtId="184" fontId="25" fillId="0" borderId="0" xfId="52" applyNumberFormat="1" applyFont="1">
      <alignment vertical="center"/>
      <protection/>
    </xf>
    <xf numFmtId="0" fontId="28" fillId="0" borderId="0" xfId="0" applyFont="1" applyAlignment="1">
      <alignment/>
    </xf>
    <xf numFmtId="37" fontId="25" fillId="0" borderId="0" xfId="33" applyNumberFormat="1" applyFont="1" applyBorder="1">
      <alignment vertical="center"/>
      <protection/>
    </xf>
    <xf numFmtId="0" fontId="25" fillId="0" borderId="0" xfId="33" applyFont="1" applyBorder="1">
      <alignment vertical="center"/>
      <protection/>
    </xf>
    <xf numFmtId="186" fontId="25" fillId="0" borderId="0" xfId="38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2" xfId="34"/>
    <cellStyle name="Excel Built-in Normal 3" xfId="35"/>
    <cellStyle name="中等" xfId="36"/>
    <cellStyle name="備註" xfId="37"/>
    <cellStyle name="Comma" xfId="38"/>
    <cellStyle name="千分位 2" xfId="39"/>
    <cellStyle name="千分位 3" xfId="40"/>
    <cellStyle name="Comma [0]" xfId="41"/>
    <cellStyle name="合計" xfId="42"/>
    <cellStyle name="壞" xfId="43"/>
    <cellStyle name="好" xfId="44"/>
    <cellStyle name="Followed Hyperlink" xfId="45"/>
    <cellStyle name="標題" xfId="46"/>
    <cellStyle name="標題 1" xfId="47"/>
    <cellStyle name="標題 2" xfId="48"/>
    <cellStyle name="標題 3" xfId="49"/>
    <cellStyle name="標題 4" xfId="50"/>
    <cellStyle name="檢查儲存格" xfId="51"/>
    <cellStyle name="Percent" xfId="52"/>
    <cellStyle name="百分比 2" xfId="53"/>
    <cellStyle name="百分比 3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M15" sqref="M15"/>
    </sheetView>
  </sheetViews>
  <sheetFormatPr defaultColWidth="10.00390625" defaultRowHeight="15"/>
  <cols>
    <col min="1" max="1" width="3.57421875" style="5" customWidth="1"/>
    <col min="2" max="2" width="55.8515625" style="5" customWidth="1"/>
    <col min="3" max="3" width="14.00390625" style="5" customWidth="1"/>
    <col min="4" max="6" width="13.8515625" style="5" customWidth="1"/>
    <col min="7" max="7" width="14.00390625" style="5" customWidth="1"/>
    <col min="8" max="8" width="18.421875" style="5" customWidth="1"/>
    <col min="9" max="9" width="17.421875" style="5" customWidth="1"/>
    <col min="10" max="11" width="15.7109375" style="5" customWidth="1"/>
    <col min="12" max="16384" width="10.00390625" style="5" customWidth="1"/>
  </cols>
  <sheetData>
    <row r="1" ht="16.5">
      <c r="A1" s="5" t="s">
        <v>0</v>
      </c>
    </row>
    <row r="2" ht="16.5">
      <c r="A2" s="5" t="s">
        <v>1</v>
      </c>
    </row>
    <row r="3" spans="3:11" ht="16.5"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16.5">
      <c r="A4" s="5" t="s">
        <v>11</v>
      </c>
      <c r="C4" s="7">
        <v>550217</v>
      </c>
      <c r="D4" s="7">
        <v>556377</v>
      </c>
      <c r="E4" s="7">
        <v>634710</v>
      </c>
      <c r="F4" s="8">
        <v>1000350</v>
      </c>
      <c r="G4" s="8">
        <v>1027658</v>
      </c>
      <c r="H4" s="8">
        <v>1000629</v>
      </c>
      <c r="I4" s="1">
        <v>1208252</v>
      </c>
      <c r="J4" s="1">
        <v>1441273</v>
      </c>
      <c r="K4" s="1">
        <v>1454353</v>
      </c>
    </row>
    <row r="5" spans="1:11" ht="16.5">
      <c r="A5" s="9"/>
      <c r="B5" s="5" t="s">
        <v>12</v>
      </c>
      <c r="C5" s="7"/>
      <c r="D5" s="10">
        <f>D4/C4-1</f>
        <v>0.01119558283368205</v>
      </c>
      <c r="E5" s="10">
        <f>E4/D4-1</f>
        <v>0.1407912260930988</v>
      </c>
      <c r="F5" s="11">
        <v>0.576</v>
      </c>
      <c r="G5" s="11">
        <v>0.02729844554405947</v>
      </c>
      <c r="H5" s="12">
        <f>H4/G4-1</f>
        <v>-0.02630155168353676</v>
      </c>
      <c r="I5" s="2">
        <v>0.207</v>
      </c>
      <c r="J5" s="2">
        <f>J4/I4-1</f>
        <v>0.19285794685214674</v>
      </c>
      <c r="K5" s="2">
        <f>K4/J4-1</f>
        <v>0.009075310506753365</v>
      </c>
    </row>
    <row r="6" spans="1:11" ht="15">
      <c r="A6" s="9"/>
      <c r="C6" s="7"/>
      <c r="D6" s="10"/>
      <c r="E6" s="10"/>
      <c r="I6" s="13"/>
      <c r="J6" s="3"/>
      <c r="K6" s="3"/>
    </row>
    <row r="7" spans="1:11" ht="16.5">
      <c r="A7" s="5" t="s">
        <v>13</v>
      </c>
      <c r="C7" s="14">
        <v>-351128</v>
      </c>
      <c r="D7" s="14">
        <v>-357294</v>
      </c>
      <c r="E7" s="14">
        <v>-425435</v>
      </c>
      <c r="F7" s="14">
        <v>-706659</v>
      </c>
      <c r="G7" s="14">
        <f>-754934</f>
        <v>-754934</v>
      </c>
      <c r="H7" s="14">
        <v>-767987</v>
      </c>
      <c r="I7" s="4">
        <v>-883107</v>
      </c>
      <c r="J7" s="4">
        <v>-1011595</v>
      </c>
      <c r="K7" s="4">
        <v>-1033491</v>
      </c>
    </row>
    <row r="8" spans="2:11" ht="16.5">
      <c r="B8" s="5" t="s">
        <v>12</v>
      </c>
      <c r="C8" s="7"/>
      <c r="D8" s="10">
        <f>D7/C7-1</f>
        <v>0.017560547720489428</v>
      </c>
      <c r="E8" s="10">
        <f>E7/D7-1</f>
        <v>0.19071408979719773</v>
      </c>
      <c r="F8" s="11">
        <v>0.661</v>
      </c>
      <c r="G8" s="11">
        <v>0.06831442039229674</v>
      </c>
      <c r="H8" s="11">
        <v>0.017</v>
      </c>
      <c r="I8" s="2">
        <v>0.14989837067554523</v>
      </c>
      <c r="J8" s="2">
        <f>J7/I7-1</f>
        <v>0.14549539297050074</v>
      </c>
      <c r="K8" s="2">
        <f>K7/J7-1</f>
        <v>0.021645025924406536</v>
      </c>
    </row>
    <row r="9" spans="3:11" ht="15">
      <c r="C9" s="7"/>
      <c r="D9" s="10"/>
      <c r="E9" s="10"/>
      <c r="I9" s="13"/>
      <c r="J9" s="3"/>
      <c r="K9" s="3"/>
    </row>
    <row r="10" spans="1:11" ht="16.5">
      <c r="A10" s="5" t="s">
        <v>14</v>
      </c>
      <c r="C10" s="7">
        <f>C4+C7</f>
        <v>199089</v>
      </c>
      <c r="D10" s="7">
        <f>D4+D7</f>
        <v>199083</v>
      </c>
      <c r="E10" s="7">
        <f>E4+E7</f>
        <v>209275</v>
      </c>
      <c r="F10" s="8">
        <v>293691</v>
      </c>
      <c r="G10" s="8">
        <v>272724</v>
      </c>
      <c r="H10" s="8">
        <v>232642</v>
      </c>
      <c r="I10" s="1">
        <v>325145</v>
      </c>
      <c r="J10" s="1">
        <v>429678</v>
      </c>
      <c r="K10" s="1">
        <v>420862</v>
      </c>
    </row>
    <row r="11" spans="1:11" ht="16.5">
      <c r="A11" s="9"/>
      <c r="B11" s="5" t="s">
        <v>15</v>
      </c>
      <c r="C11" s="10">
        <f>C10/C4</f>
        <v>0.3618372387621611</v>
      </c>
      <c r="D11" s="10">
        <f>D10/D4</f>
        <v>0.35782032686469784</v>
      </c>
      <c r="E11" s="10">
        <f>E10/E4</f>
        <v>0.32971750878353895</v>
      </c>
      <c r="F11" s="11">
        <v>0.294</v>
      </c>
      <c r="G11" s="11">
        <v>0.2653840090769497</v>
      </c>
      <c r="H11" s="11">
        <v>0.232</v>
      </c>
      <c r="I11" s="2">
        <v>0.26910363069955606</v>
      </c>
      <c r="J11" s="2">
        <f>J10/J4</f>
        <v>0.29812395014684934</v>
      </c>
      <c r="K11" s="2">
        <f>K10/K4</f>
        <v>0.2893809137121455</v>
      </c>
    </row>
    <row r="12" spans="2:11" ht="16.5">
      <c r="B12" s="5" t="s">
        <v>12</v>
      </c>
      <c r="C12" s="7"/>
      <c r="D12" s="10">
        <f>D10/C10-1</f>
        <v>-3.0137275288888432E-05</v>
      </c>
      <c r="E12" s="10">
        <f>E10/D10-1</f>
        <v>0.05119472782708723</v>
      </c>
      <c r="F12" s="11">
        <v>0.403</v>
      </c>
      <c r="G12" s="11">
        <v>-0.07139136030726168</v>
      </c>
      <c r="H12" s="11">
        <v>-0.147</v>
      </c>
      <c r="I12" s="2">
        <v>0.39761951840166443</v>
      </c>
      <c r="J12" s="2">
        <f>J10/I10-1</f>
        <v>0.32149656307186025</v>
      </c>
      <c r="K12" s="2">
        <f>K10/J10-1</f>
        <v>-0.02051768999110959</v>
      </c>
    </row>
    <row r="13" spans="3:11" ht="15">
      <c r="C13" s="7"/>
      <c r="D13" s="7"/>
      <c r="E13" s="7"/>
      <c r="I13" s="13"/>
      <c r="J13" s="3"/>
      <c r="K13" s="3"/>
    </row>
    <row r="14" spans="1:11" ht="16.5">
      <c r="A14" s="5" t="s">
        <v>16</v>
      </c>
      <c r="C14" s="7">
        <v>144442</v>
      </c>
      <c r="D14" s="7">
        <v>94640</v>
      </c>
      <c r="E14" s="7">
        <v>452598</v>
      </c>
      <c r="F14" s="8">
        <v>213194</v>
      </c>
      <c r="G14" s="8">
        <v>212510</v>
      </c>
      <c r="H14" s="8">
        <v>235817</v>
      </c>
      <c r="I14" s="1">
        <v>271310</v>
      </c>
      <c r="J14" s="1">
        <v>261350</v>
      </c>
      <c r="K14" s="1">
        <v>274816</v>
      </c>
    </row>
    <row r="15" spans="1:11" ht="16.5">
      <c r="A15" s="9"/>
      <c r="B15" s="5" t="s">
        <v>17</v>
      </c>
      <c r="C15" s="10">
        <f>C14/C4</f>
        <v>0.2625182428023852</v>
      </c>
      <c r="D15" s="10">
        <f>D14/D4</f>
        <v>0.17010048941634898</v>
      </c>
      <c r="E15" s="10">
        <f>E14/E4</f>
        <v>0.7130784137637661</v>
      </c>
      <c r="F15" s="11">
        <v>0.213</v>
      </c>
      <c r="G15" s="11">
        <v>0.206790585973155</v>
      </c>
      <c r="H15" s="11">
        <v>0.236</v>
      </c>
      <c r="I15" s="2">
        <v>0.2245475281646544</v>
      </c>
      <c r="J15" s="2">
        <f>J14/J4</f>
        <v>0.1813327523654436</v>
      </c>
      <c r="K15" s="2">
        <f>K14/K4</f>
        <v>0.18896100190256424</v>
      </c>
    </row>
    <row r="16" spans="1:11" ht="16.5">
      <c r="A16" s="9"/>
      <c r="B16" s="5" t="s">
        <v>12</v>
      </c>
      <c r="C16" s="10"/>
      <c r="D16" s="10">
        <f>D14/C14-1</f>
        <v>-0.3447889118123537</v>
      </c>
      <c r="E16" s="10">
        <f>E14/D14-1</f>
        <v>3.7823119188503806</v>
      </c>
      <c r="F16" s="11">
        <v>-0.529</v>
      </c>
      <c r="G16" s="11">
        <v>-0.0032083454506224296</v>
      </c>
      <c r="H16" s="11">
        <v>0.11</v>
      </c>
      <c r="I16" s="2">
        <v>0.15051077742486751</v>
      </c>
      <c r="J16" s="2">
        <f>J14/I14-1</f>
        <v>-0.03671077365375397</v>
      </c>
      <c r="K16" s="2">
        <f>K14/J14-1</f>
        <v>0.0515247752056629</v>
      </c>
    </row>
    <row r="17" spans="3:11" ht="15">
      <c r="C17" s="7"/>
      <c r="D17" s="7"/>
      <c r="E17" s="7"/>
      <c r="I17" s="13"/>
      <c r="J17" s="3"/>
      <c r="K17" s="3"/>
    </row>
    <row r="18" spans="1:11" ht="16.5">
      <c r="A18" s="5" t="s">
        <v>18</v>
      </c>
      <c r="C18" s="14">
        <v>290687</v>
      </c>
      <c r="D18" s="14">
        <v>209437</v>
      </c>
      <c r="E18" s="14">
        <v>551149</v>
      </c>
      <c r="F18" s="8">
        <v>373924</v>
      </c>
      <c r="G18" s="8">
        <f>SUM(G23:G24)</f>
        <v>349950</v>
      </c>
      <c r="H18" s="8">
        <v>373610</v>
      </c>
      <c r="I18" s="1">
        <v>405796</v>
      </c>
      <c r="J18" s="1">
        <v>390744</v>
      </c>
      <c r="K18" s="1">
        <v>394280</v>
      </c>
    </row>
    <row r="19" spans="2:11" ht="16.5">
      <c r="B19" s="5" t="s">
        <v>19</v>
      </c>
      <c r="C19" s="10">
        <f>C18/C4</f>
        <v>0.5283133745413173</v>
      </c>
      <c r="D19" s="10">
        <f>D18/D4</f>
        <v>0.376430010586347</v>
      </c>
      <c r="E19" s="10">
        <f>E18/E4</f>
        <v>0.8683477493658521</v>
      </c>
      <c r="F19" s="11">
        <v>0.374</v>
      </c>
      <c r="G19" s="11">
        <f>G18/G4</f>
        <v>0.34053157762601954</v>
      </c>
      <c r="H19" s="11">
        <v>0.373</v>
      </c>
      <c r="I19" s="2">
        <v>0.335853778847459</v>
      </c>
      <c r="J19" s="2">
        <f>J18/J4</f>
        <v>0.2711103309366095</v>
      </c>
      <c r="K19" s="2">
        <f>K18/K4</f>
        <v>0.2711033703646914</v>
      </c>
    </row>
    <row r="20" spans="2:11" ht="16.5">
      <c r="B20" s="5" t="s">
        <v>12</v>
      </c>
      <c r="C20" s="15"/>
      <c r="D20" s="10">
        <f>D18/C18-1</f>
        <v>-0.27951026361688003</v>
      </c>
      <c r="E20" s="10">
        <f>E18/D18-1</f>
        <v>1.631574172662901</v>
      </c>
      <c r="F20" s="11">
        <v>-0.322</v>
      </c>
      <c r="G20" s="11">
        <f>G18/F18-1</f>
        <v>-0.06411463292005859</v>
      </c>
      <c r="H20" s="11">
        <v>0.068</v>
      </c>
      <c r="I20" s="2">
        <v>0.08614865769117519</v>
      </c>
      <c r="J20" s="2">
        <f>J18/I18-1</f>
        <v>-0.03709252925115081</v>
      </c>
      <c r="K20" s="2">
        <f>K18/J18-1</f>
        <v>0.009049403189812288</v>
      </c>
    </row>
    <row r="21" spans="3:11" ht="15">
      <c r="C21" s="15"/>
      <c r="D21" s="15"/>
      <c r="E21" s="15"/>
      <c r="J21" s="3"/>
      <c r="K21" s="3"/>
    </row>
    <row r="22" spans="1:11" ht="16.5">
      <c r="A22" s="5" t="s">
        <v>20</v>
      </c>
      <c r="C22" s="15"/>
      <c r="D22" s="15"/>
      <c r="E22" s="15"/>
      <c r="I22" s="13"/>
      <c r="J22" s="3"/>
      <c r="K22" s="3"/>
    </row>
    <row r="23" spans="2:11" ht="16.5">
      <c r="B23" s="5" t="s">
        <v>21</v>
      </c>
      <c r="C23" s="16">
        <v>429313</v>
      </c>
      <c r="D23" s="16">
        <v>247031</v>
      </c>
      <c r="E23" s="16">
        <v>512454</v>
      </c>
      <c r="F23" s="8">
        <v>324583</v>
      </c>
      <c r="G23" s="8">
        <v>308017</v>
      </c>
      <c r="H23" s="8">
        <v>347474</v>
      </c>
      <c r="I23" s="1">
        <v>354652</v>
      </c>
      <c r="J23" s="1">
        <v>306633</v>
      </c>
      <c r="K23" s="1">
        <v>324557</v>
      </c>
    </row>
    <row r="24" spans="2:11" ht="16.5">
      <c r="B24" s="5" t="s">
        <v>22</v>
      </c>
      <c r="C24" s="16">
        <v>25399</v>
      </c>
      <c r="D24" s="16">
        <v>28953</v>
      </c>
      <c r="E24" s="16">
        <v>38695</v>
      </c>
      <c r="F24" s="8">
        <v>49341</v>
      </c>
      <c r="G24" s="8">
        <v>41933</v>
      </c>
      <c r="H24" s="8">
        <v>26136</v>
      </c>
      <c r="I24" s="1">
        <v>51144</v>
      </c>
      <c r="J24" s="1">
        <f>J18-J23</f>
        <v>84111</v>
      </c>
      <c r="K24" s="1">
        <f>K18-K23</f>
        <v>69723</v>
      </c>
    </row>
    <row r="25" spans="3:5" ht="15">
      <c r="C25" s="16"/>
      <c r="D25" s="16"/>
      <c r="E25" s="16"/>
    </row>
    <row r="26" spans="3:7" ht="15">
      <c r="C26" s="16"/>
      <c r="D26" s="16"/>
      <c r="E26" s="16"/>
      <c r="F26" s="8"/>
      <c r="G26" s="8"/>
    </row>
    <row r="27" spans="4:7" ht="15">
      <c r="D27" s="10"/>
      <c r="E27" s="10"/>
      <c r="F27" s="11"/>
      <c r="G27" s="1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汤焯炜</cp:lastModifiedBy>
  <dcterms:created xsi:type="dcterms:W3CDTF">2020-04-29T06:46:35Z</dcterms:created>
  <dcterms:modified xsi:type="dcterms:W3CDTF">2024-04-17T09:25:32Z</dcterms:modified>
  <cp:category/>
  <cp:version/>
  <cp:contentType/>
  <cp:contentStatus/>
</cp:coreProperties>
</file>